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Finance\Budgets\Draft Budgets 18.19\"/>
    </mc:Choice>
  </mc:AlternateContent>
  <bookViews>
    <workbookView xWindow="0" yWindow="0" windowWidth="18870" windowHeight="7215" xr2:uid="{00000000-000D-0000-FFFF-FFFF00000000}"/>
  </bookViews>
  <sheets>
    <sheet name="Sheet1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C22" i="1" l="1"/>
  <c r="C13" i="1" l="1"/>
  <c r="C23" i="1" l="1"/>
  <c r="C26" i="1" s="1"/>
  <c r="C27" i="1" s="1"/>
  <c r="B13" i="1"/>
  <c r="B22" i="1" l="1"/>
  <c r="B23" i="1" l="1"/>
  <c r="B26" i="1" s="1"/>
  <c r="B27" i="1" s="1"/>
  <c r="B30" i="1" s="1"/>
  <c r="C30" i="1" s="1"/>
</calcChain>
</file>

<file path=xl/sharedStrings.xml><?xml version="1.0" encoding="utf-8"?>
<sst xmlns="http://schemas.openxmlformats.org/spreadsheetml/2006/main" count="42" uniqueCount="37">
  <si>
    <t>VENUES COMMITTEE:</t>
  </si>
  <si>
    <t>Corn Exchange Revenue Costs</t>
  </si>
  <si>
    <t>Pump House Revenue Costs</t>
  </si>
  <si>
    <t>RECREATION &amp; OPEN SPACES COMMITTEE:</t>
  </si>
  <si>
    <t>Revenue Costs</t>
  </si>
  <si>
    <t>PLANNING &amp; HIGHWAYS COMMITTEE:</t>
  </si>
  <si>
    <t>OFFICE &amp; ESTABLISHMENT:</t>
  </si>
  <si>
    <t xml:space="preserve">Grants </t>
  </si>
  <si>
    <t>DIRECT COUNCIL EXPENDITURE:</t>
  </si>
  <si>
    <t>Loan Repayments</t>
  </si>
  <si>
    <t>Mayor’s Allowance</t>
  </si>
  <si>
    <t>Community Awards/ Civic Events</t>
  </si>
  <si>
    <t xml:space="preserve">TOTAL REVENUE BUDGET </t>
  </si>
  <si>
    <t>A summary of the net cost of services and facilities provided by the Council</t>
  </si>
  <si>
    <t>Total</t>
  </si>
  <si>
    <t xml:space="preserve">TOTAL PRECEPT REQUIREMENT </t>
  </si>
  <si>
    <t>Total revenue</t>
  </si>
  <si>
    <t>% increase</t>
  </si>
  <si>
    <t>Less: Council Tax Support Transitional Grant</t>
  </si>
  <si>
    <t>YOUTH SERVICES</t>
  </si>
  <si>
    <t>2017/18</t>
  </si>
  <si>
    <t xml:space="preserve">Less: OCC Transitional Support grant </t>
  </si>
  <si>
    <t>Staff</t>
  </si>
  <si>
    <t>Revenue</t>
  </si>
  <si>
    <t>Grants</t>
  </si>
  <si>
    <t>Loan Costs</t>
  </si>
  <si>
    <t xml:space="preserve"> INFORMATION CENTRE:</t>
  </si>
  <si>
    <t>Faringdon Town Council BUDGET SUMMARY 2018/19</t>
  </si>
  <si>
    <t>FACILITIES COMMITTEE:</t>
  </si>
  <si>
    <t>R&amp;OS Revenue Costs</t>
  </si>
  <si>
    <t>COMMUNITY AND PARTNERSHIPS:</t>
  </si>
  <si>
    <t>Revenue costs</t>
  </si>
  <si>
    <t>2018/19</t>
  </si>
  <si>
    <t xml:space="preserve">Increase for band D Household </t>
  </si>
  <si>
    <t>Per Week</t>
  </si>
  <si>
    <t>Per Year</t>
  </si>
  <si>
    <t>Council Tax for Band D household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</si>
</sst>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6" fontId="4" fillId="0" borderId="0" xfId="0" applyNumberFormat="1" applyFont="1" applyAlignment="1">
      <alignment vertical="center"/>
    </xf>
    <xf numFmtId="6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/>
    <xf numFmtId="44" fontId="2" fillId="0" borderId="0" xfId="1" applyFont="1"/>
    <xf numFmtId="44" fontId="3" fillId="0" borderId="0" xfId="1" applyFont="1"/>
    <xf numFmtId="0" fontId="3" fillId="0" borderId="0" xfId="0" applyFont="1" applyAlignment="1">
      <alignment horizontal="left" vertical="center" indent="1"/>
    </xf>
    <xf numFmtId="0" fontId="4" fillId="0" borderId="0" xfId="0" applyFont="1"/>
    <xf numFmtId="44" fontId="4" fillId="0" borderId="0" xfId="1" applyFont="1"/>
    <xf numFmtId="44" fontId="6" fillId="0" borderId="0" xfId="1" applyFont="1"/>
    <xf numFmtId="44" fontId="4" fillId="0" borderId="0" xfId="1" applyFont="1" applyAlignment="1">
      <alignment vertical="center"/>
    </xf>
    <xf numFmtId="0" fontId="4" fillId="0" borderId="0" xfId="0" applyFont="1" applyAlignment="1">
      <alignment vertical="center" wrapText="1"/>
    </xf>
    <xf numFmtId="2" fontId="3" fillId="0" borderId="0" xfId="1" applyNumberFormat="1" applyFont="1"/>
    <xf numFmtId="0" fontId="8" fillId="0" borderId="0" xfId="0" applyFont="1"/>
    <xf numFmtId="44" fontId="6" fillId="0" borderId="0" xfId="0" applyNumberFormat="1" applyFont="1"/>
    <xf numFmtId="44" fontId="5" fillId="0" borderId="0" xfId="0" applyNumberFormat="1" applyFont="1"/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44" fontId="5" fillId="0" borderId="0" xfId="1" applyFont="1"/>
    <xf numFmtId="42" fontId="3" fillId="0" borderId="0" xfId="1" applyNumberFormat="1" applyFont="1"/>
    <xf numFmtId="0" fontId="9" fillId="0" borderId="0" xfId="0" applyFont="1" applyAlignment="1">
      <alignment horizontal="left" vertical="center" wrapText="1" indent="15"/>
    </xf>
    <xf numFmtId="44" fontId="10" fillId="0" borderId="0" xfId="1" applyFont="1"/>
    <xf numFmtId="0" fontId="10" fillId="0" borderId="0" xfId="0" applyFont="1"/>
    <xf numFmtId="0" fontId="10" fillId="0" borderId="0" xfId="1" applyNumberFormat="1" applyFont="1"/>
    <xf numFmtId="0" fontId="10" fillId="0" borderId="0" xfId="1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vertical="center"/>
    </xf>
    <xf numFmtId="42" fontId="9" fillId="0" borderId="0" xfId="1" applyNumberFormat="1" applyFont="1"/>
    <xf numFmtId="0" fontId="11" fillId="0" borderId="0" xfId="0" applyFont="1"/>
    <xf numFmtId="0" fontId="5" fillId="0" borderId="0" xfId="0" applyFont="1"/>
    <xf numFmtId="0" fontId="6" fillId="0" borderId="0" xfId="0" applyFont="1"/>
    <xf numFmtId="2" fontId="5" fillId="0" borderId="0" xfId="1" applyNumberFormat="1" applyFont="1" applyAlignment="1">
      <alignment horizontal="center"/>
    </xf>
    <xf numFmtId="10" fontId="6" fillId="0" borderId="0" xfId="1" applyNumberFormat="1" applyFont="1"/>
    <xf numFmtId="0" fontId="3" fillId="0" borderId="0" xfId="0" applyFont="1" applyAlignment="1">
      <alignment vertical="center" wrapText="1"/>
    </xf>
    <xf numFmtId="42" fontId="3" fillId="0" borderId="0" xfId="1" applyNumberFormat="1" applyFont="1" applyAlignment="1">
      <alignment vertical="center"/>
    </xf>
    <xf numFmtId="0" fontId="12" fillId="0" borderId="0" xfId="0" applyFont="1"/>
    <xf numFmtId="0" fontId="13" fillId="0" borderId="0" xfId="0" applyFont="1"/>
    <xf numFmtId="42" fontId="7" fillId="0" borderId="0" xfId="1" applyNumberFormat="1" applyFont="1" applyBorder="1"/>
    <xf numFmtId="42" fontId="4" fillId="0" borderId="0" xfId="1" applyNumberFormat="1" applyFont="1" applyAlignment="1">
      <alignment vertical="center"/>
    </xf>
    <xf numFmtId="42" fontId="5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Sheet2!$A$2:$A$5</c:f>
              <c:strCache>
                <c:ptCount val="4"/>
                <c:pt idx="0">
                  <c:v>Staff</c:v>
                </c:pt>
                <c:pt idx="1">
                  <c:v>Revenue</c:v>
                </c:pt>
                <c:pt idx="2">
                  <c:v>Grants</c:v>
                </c:pt>
                <c:pt idx="3">
                  <c:v>Loan Costs</c:v>
                </c:pt>
              </c:strCache>
            </c:strRef>
          </c:cat>
          <c:val>
            <c:numRef>
              <c:f>Sheet2!$B$2:$B$5</c:f>
              <c:numCache>
                <c:formatCode>#,##0</c:formatCode>
                <c:ptCount val="4"/>
                <c:pt idx="0">
                  <c:v>272950</c:v>
                </c:pt>
                <c:pt idx="1">
                  <c:v>75120</c:v>
                </c:pt>
                <c:pt idx="2">
                  <c:v>15000</c:v>
                </c:pt>
                <c:pt idx="3">
                  <c:v>14960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4-4251-B6B2-7D36FA9B1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Sheet3!$A$1:$A$6</c:f>
              <c:strCache>
                <c:ptCount val="6"/>
                <c:pt idx="0">
                  <c:v>VENUES COMMITTEE:</c:v>
                </c:pt>
                <c:pt idx="1">
                  <c:v>RECREATION &amp; OPEN SPACES COMMITTEE:</c:v>
                </c:pt>
                <c:pt idx="2">
                  <c:v>PLANNING &amp; HIGHWAYS COMMITTEE:</c:v>
                </c:pt>
                <c:pt idx="3">
                  <c:v>OFFICE &amp; ESTABLISHMENT:</c:v>
                </c:pt>
                <c:pt idx="4">
                  <c:v>YOUTH SERVICES</c:v>
                </c:pt>
                <c:pt idx="5">
                  <c:v>DIRECT COUNCIL EXPENDITURE:</c:v>
                </c:pt>
              </c:strCache>
            </c:strRef>
          </c:cat>
          <c:val>
            <c:numRef>
              <c:f>Sheet3!$B$1:$B$6</c:f>
              <c:numCache>
                <c:formatCode>_("£"* #,##0.00_);_("£"* \(#,##0.00\);_("£"* "-"??_);_(@_)</c:formatCode>
                <c:ptCount val="6"/>
                <c:pt idx="0">
                  <c:v>9795</c:v>
                </c:pt>
                <c:pt idx="1">
                  <c:v>13195</c:v>
                </c:pt>
                <c:pt idx="2">
                  <c:v>1500</c:v>
                </c:pt>
                <c:pt idx="3">
                  <c:v>327960</c:v>
                </c:pt>
                <c:pt idx="4">
                  <c:v>10700</c:v>
                </c:pt>
                <c:pt idx="5">
                  <c:v>17460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6-4FA6-B374-3F83F839B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4</xdr:row>
      <xdr:rowOff>176212</xdr:rowOff>
    </xdr:from>
    <xdr:to>
      <xdr:col>13</xdr:col>
      <xdr:colOff>552450</xdr:colOff>
      <xdr:row>19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</xdr:row>
      <xdr:rowOff>138112</xdr:rowOff>
    </xdr:from>
    <xdr:to>
      <xdr:col>8</xdr:col>
      <xdr:colOff>247650</xdr:colOff>
      <xdr:row>20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topLeftCell="A7" workbookViewId="0">
      <selection activeCell="E24" sqref="E24"/>
    </sheetView>
  </sheetViews>
  <sheetFormatPr defaultRowHeight="15" x14ac:dyDescent="0.2"/>
  <cols>
    <col min="1" max="1" width="53" style="5" customWidth="1"/>
    <col min="2" max="3" width="14.85546875" style="7" bestFit="1" customWidth="1"/>
    <col min="4" max="4" width="9.140625" style="5"/>
    <col min="5" max="5" width="23.28515625" style="5" customWidth="1"/>
    <col min="6" max="16384" width="9.140625" style="5"/>
  </cols>
  <sheetData>
    <row r="1" spans="1:8" ht="54" x14ac:dyDescent="0.25">
      <c r="A1" s="22" t="s">
        <v>27</v>
      </c>
      <c r="B1" s="23"/>
      <c r="C1" s="23"/>
    </row>
    <row r="2" spans="1:8" x14ac:dyDescent="0.2">
      <c r="A2" s="8" t="s">
        <v>13</v>
      </c>
    </row>
    <row r="3" spans="1:8" ht="18" x14ac:dyDescent="0.25">
      <c r="A3" s="24"/>
      <c r="B3" s="25" t="s">
        <v>20</v>
      </c>
      <c r="C3" s="26" t="s">
        <v>32</v>
      </c>
    </row>
    <row r="4" spans="1:8" s="9" customFormat="1" ht="15.75" x14ac:dyDescent="0.25">
      <c r="A4" s="9" t="s">
        <v>28</v>
      </c>
      <c r="B4" s="10"/>
      <c r="C4" s="10"/>
    </row>
    <row r="5" spans="1:8" x14ac:dyDescent="0.2">
      <c r="A5" s="5" t="s">
        <v>1</v>
      </c>
      <c r="B5" s="21">
        <v>2350</v>
      </c>
      <c r="C5" s="21">
        <v>5750</v>
      </c>
    </row>
    <row r="6" spans="1:8" x14ac:dyDescent="0.2">
      <c r="A6" s="5" t="s">
        <v>2</v>
      </c>
      <c r="B6" s="21">
        <v>7445</v>
      </c>
      <c r="C6" s="21">
        <v>6695</v>
      </c>
    </row>
    <row r="7" spans="1:8" x14ac:dyDescent="0.2">
      <c r="A7" s="5" t="s">
        <v>29</v>
      </c>
      <c r="B7" s="39">
        <v>13195</v>
      </c>
      <c r="C7" s="21">
        <v>14176</v>
      </c>
      <c r="D7" s="3"/>
    </row>
    <row r="8" spans="1:8" ht="15.75" x14ac:dyDescent="0.25">
      <c r="A8" s="4" t="s">
        <v>5</v>
      </c>
      <c r="B8" s="40"/>
      <c r="C8" s="21"/>
      <c r="D8" s="37"/>
      <c r="E8" s="37"/>
      <c r="F8" s="37"/>
      <c r="G8" s="37"/>
      <c r="H8" s="37"/>
    </row>
    <row r="9" spans="1:8" ht="15.75" x14ac:dyDescent="0.25">
      <c r="A9" s="1" t="s">
        <v>31</v>
      </c>
      <c r="B9" s="21">
        <v>1500</v>
      </c>
      <c r="C9" s="21">
        <v>0</v>
      </c>
      <c r="D9" s="37"/>
      <c r="E9" s="37"/>
      <c r="F9" s="37"/>
      <c r="G9" s="37"/>
      <c r="H9" s="37"/>
    </row>
    <row r="10" spans="1:8" ht="15.75" x14ac:dyDescent="0.25">
      <c r="A10" s="4" t="s">
        <v>6</v>
      </c>
      <c r="B10" s="21"/>
      <c r="C10" s="21"/>
      <c r="D10" s="37"/>
      <c r="E10" s="2"/>
      <c r="F10" s="37"/>
      <c r="G10" s="37"/>
      <c r="H10" s="37"/>
    </row>
    <row r="11" spans="1:8" ht="15.75" x14ac:dyDescent="0.25">
      <c r="A11" s="1" t="s">
        <v>4</v>
      </c>
      <c r="B11" s="21">
        <v>312960</v>
      </c>
      <c r="C11" s="21">
        <v>286970</v>
      </c>
      <c r="D11" s="3"/>
      <c r="E11" s="37"/>
      <c r="F11" s="37"/>
      <c r="G11" s="37"/>
      <c r="H11" s="37"/>
    </row>
    <row r="12" spans="1:8" ht="15.75" x14ac:dyDescent="0.25">
      <c r="A12" s="1" t="s">
        <v>7</v>
      </c>
      <c r="B12" s="21">
        <v>15000</v>
      </c>
      <c r="C12" s="21">
        <v>15000</v>
      </c>
      <c r="D12" s="37"/>
      <c r="E12" s="3"/>
      <c r="F12" s="37"/>
      <c r="G12" s="37"/>
      <c r="H12" s="37"/>
    </row>
    <row r="13" spans="1:8" ht="15.75" x14ac:dyDescent="0.25">
      <c r="A13" s="1" t="s">
        <v>14</v>
      </c>
      <c r="B13" s="21">
        <f>SUM(B11:B12)</f>
        <v>327960</v>
      </c>
      <c r="C13" s="21">
        <f>SUM(C11:C12)</f>
        <v>301970</v>
      </c>
      <c r="D13" s="37"/>
      <c r="E13" s="37"/>
      <c r="F13" s="37"/>
      <c r="G13" s="37"/>
      <c r="H13" s="37"/>
    </row>
    <row r="14" spans="1:8" ht="15.75" x14ac:dyDescent="0.25">
      <c r="A14" s="4" t="s">
        <v>26</v>
      </c>
      <c r="B14" s="40"/>
      <c r="C14" s="21"/>
      <c r="D14" s="37"/>
      <c r="E14" s="37"/>
      <c r="F14" s="37"/>
      <c r="G14" s="37"/>
      <c r="H14" s="37"/>
    </row>
    <row r="15" spans="1:8" ht="15.75" x14ac:dyDescent="0.25">
      <c r="A15" s="1" t="s">
        <v>31</v>
      </c>
      <c r="B15" s="41">
        <v>-2580</v>
      </c>
      <c r="C15" s="41">
        <v>-2160</v>
      </c>
      <c r="D15" s="37"/>
      <c r="E15" s="37"/>
      <c r="F15" s="37"/>
      <c r="G15" s="37"/>
      <c r="H15" s="37"/>
    </row>
    <row r="16" spans="1:8" ht="15.75" x14ac:dyDescent="0.25">
      <c r="A16" s="4" t="s">
        <v>30</v>
      </c>
      <c r="B16" s="21"/>
      <c r="C16" s="21"/>
      <c r="D16" s="37"/>
      <c r="E16" s="37"/>
      <c r="F16" s="37"/>
      <c r="G16" s="37"/>
      <c r="H16" s="2"/>
    </row>
    <row r="17" spans="1:8" ht="15.75" x14ac:dyDescent="0.25">
      <c r="A17" s="1" t="s">
        <v>4</v>
      </c>
      <c r="B17" s="21">
        <v>10700</v>
      </c>
      <c r="C17" s="21">
        <v>21750</v>
      </c>
      <c r="D17" s="37"/>
      <c r="E17" s="37"/>
      <c r="F17" s="37"/>
      <c r="G17" s="37"/>
      <c r="H17" s="37"/>
    </row>
    <row r="18" spans="1:8" ht="15.75" x14ac:dyDescent="0.25">
      <c r="A18" s="4" t="s">
        <v>8</v>
      </c>
      <c r="B18" s="21"/>
      <c r="C18" s="21"/>
      <c r="D18" s="2"/>
      <c r="E18" s="37"/>
      <c r="F18" s="37"/>
      <c r="G18" s="37"/>
      <c r="H18" s="37"/>
    </row>
    <row r="19" spans="1:8" ht="15.75" x14ac:dyDescent="0.25">
      <c r="A19" s="1" t="s">
        <v>9</v>
      </c>
      <c r="B19" s="21">
        <v>14960</v>
      </c>
      <c r="C19" s="21">
        <v>14543</v>
      </c>
      <c r="D19" s="3"/>
      <c r="E19" s="37"/>
      <c r="F19" s="37"/>
      <c r="G19" s="37"/>
      <c r="H19" s="37"/>
    </row>
    <row r="20" spans="1:8" ht="15.75" x14ac:dyDescent="0.25">
      <c r="A20" s="1" t="s">
        <v>10</v>
      </c>
      <c r="B20" s="36">
        <v>1500</v>
      </c>
      <c r="C20" s="21">
        <v>2500</v>
      </c>
      <c r="E20" s="37"/>
      <c r="F20" s="37"/>
      <c r="G20" s="37"/>
      <c r="H20" s="37"/>
    </row>
    <row r="21" spans="1:8" ht="15.75" x14ac:dyDescent="0.25">
      <c r="A21" s="1" t="s">
        <v>11</v>
      </c>
      <c r="B21" s="36">
        <v>1000</v>
      </c>
      <c r="C21" s="21">
        <v>0</v>
      </c>
      <c r="D21" s="37"/>
      <c r="E21" s="37"/>
      <c r="F21" s="37"/>
      <c r="G21" s="37"/>
      <c r="H21" s="37"/>
    </row>
    <row r="22" spans="1:8" ht="15.75" x14ac:dyDescent="0.25">
      <c r="A22" s="1" t="s">
        <v>16</v>
      </c>
      <c r="B22" s="21">
        <f>SUM(B19:B21)</f>
        <v>17460</v>
      </c>
      <c r="C22" s="21">
        <f>SUM(C19:C21)</f>
        <v>17043</v>
      </c>
      <c r="D22" s="37"/>
      <c r="E22" s="37"/>
      <c r="F22" s="37"/>
      <c r="G22" s="37"/>
      <c r="H22" s="37"/>
    </row>
    <row r="23" spans="1:8" s="9" customFormat="1" ht="18" x14ac:dyDescent="0.25">
      <c r="A23" s="28" t="s">
        <v>12</v>
      </c>
      <c r="B23" s="29">
        <f>SUM(B9+B13+B15+B17+B22+B5+B6+B7)</f>
        <v>378030</v>
      </c>
      <c r="C23" s="29">
        <f>SUM(C9+C13+C15+C17+C22+C5+C6+C7)</f>
        <v>365224</v>
      </c>
      <c r="D23" s="2"/>
      <c r="E23" s="30"/>
    </row>
    <row r="24" spans="1:8" ht="15.75" x14ac:dyDescent="0.25">
      <c r="A24" s="35" t="s">
        <v>18</v>
      </c>
      <c r="B24" s="21">
        <v>5370</v>
      </c>
      <c r="C24" s="36"/>
      <c r="D24" s="37"/>
      <c r="E24" s="38"/>
    </row>
    <row r="25" spans="1:8" ht="15.75" x14ac:dyDescent="0.25">
      <c r="A25" s="1" t="s">
        <v>21</v>
      </c>
      <c r="B25" s="21">
        <v>12500</v>
      </c>
      <c r="C25" s="21">
        <v>0</v>
      </c>
      <c r="D25" s="37"/>
      <c r="E25" s="38"/>
    </row>
    <row r="26" spans="1:8" s="9" customFormat="1" ht="18" x14ac:dyDescent="0.25">
      <c r="A26" s="27" t="s">
        <v>15</v>
      </c>
      <c r="B26" s="29">
        <f>SUM(B23-B24-B25)</f>
        <v>360160</v>
      </c>
      <c r="C26" s="29">
        <f>SUM(C23-C24-C25)</f>
        <v>365224</v>
      </c>
      <c r="E26" s="16"/>
    </row>
    <row r="27" spans="1:8" x14ac:dyDescent="0.2">
      <c r="A27" s="5" t="s">
        <v>36</v>
      </c>
      <c r="B27" s="7">
        <f>SUM(B26/2722.3)</f>
        <v>132.29989347243139</v>
      </c>
      <c r="C27" s="7">
        <f>SUM(C26/2735.3)</f>
        <v>133.52246554308485</v>
      </c>
      <c r="E27" s="20"/>
    </row>
    <row r="28" spans="1:8" ht="15.75" x14ac:dyDescent="0.25">
      <c r="A28" s="17" t="s">
        <v>33</v>
      </c>
      <c r="B28" s="11"/>
      <c r="C28" s="31"/>
    </row>
    <row r="29" spans="1:8" ht="15.75" x14ac:dyDescent="0.25">
      <c r="A29" s="17" t="s">
        <v>34</v>
      </c>
      <c r="B29" s="11" t="s">
        <v>35</v>
      </c>
      <c r="C29" s="32" t="s">
        <v>17</v>
      </c>
    </row>
    <row r="30" spans="1:8" ht="15.75" x14ac:dyDescent="0.25">
      <c r="A30" s="33">
        <f>B30/52</f>
        <v>2.3511001358720307E-2</v>
      </c>
      <c r="B30" s="11">
        <f>C27-B27</f>
        <v>1.222572070653456</v>
      </c>
      <c r="C30" s="34">
        <f>B30/B27*100%</f>
        <v>9.2409150042756082E-3</v>
      </c>
    </row>
    <row r="31" spans="1:8" x14ac:dyDescent="0.2">
      <c r="B31" s="14"/>
    </row>
    <row r="32" spans="1:8" ht="15.75" x14ac:dyDescent="0.25">
      <c r="B32" s="10"/>
    </row>
    <row r="35" spans="1:5" x14ac:dyDescent="0.2">
      <c r="D35" s="1"/>
    </row>
    <row r="36" spans="1:5" ht="15.75" x14ac:dyDescent="0.25">
      <c r="A36" s="13"/>
      <c r="B36" s="6"/>
      <c r="D36" s="2"/>
      <c r="E36" s="15"/>
    </row>
  </sheetData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2" sqref="A2:B5"/>
    </sheetView>
  </sheetViews>
  <sheetFormatPr defaultRowHeight="15" x14ac:dyDescent="0.25"/>
  <cols>
    <col min="1" max="1" width="10.28515625" bestFit="1" customWidth="1"/>
    <col min="2" max="2" width="9.5703125" bestFit="1" customWidth="1"/>
  </cols>
  <sheetData>
    <row r="1" spans="1:2" ht="15.75" thickBot="1" x14ac:dyDescent="0.3"/>
    <row r="2" spans="1:2" ht="15.75" thickBot="1" x14ac:dyDescent="0.3">
      <c r="A2" t="s">
        <v>22</v>
      </c>
      <c r="B2" s="18">
        <v>272950</v>
      </c>
    </row>
    <row r="3" spans="1:2" ht="15.75" thickBot="1" x14ac:dyDescent="0.3">
      <c r="A3" t="s">
        <v>23</v>
      </c>
      <c r="B3" s="19">
        <v>75120</v>
      </c>
    </row>
    <row r="4" spans="1:2" ht="15.75" thickBot="1" x14ac:dyDescent="0.3">
      <c r="A4" t="s">
        <v>24</v>
      </c>
      <c r="B4" s="19">
        <v>15000</v>
      </c>
    </row>
    <row r="5" spans="1:2" ht="15.75" thickBot="1" x14ac:dyDescent="0.3">
      <c r="A5" t="s">
        <v>25</v>
      </c>
      <c r="B5" s="19">
        <v>14960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topLeftCell="A7" workbookViewId="0">
      <selection sqref="A1:B6"/>
    </sheetView>
  </sheetViews>
  <sheetFormatPr defaultRowHeight="15" x14ac:dyDescent="0.25"/>
  <cols>
    <col min="1" max="1" width="57.5703125" bestFit="1" customWidth="1"/>
    <col min="2" max="2" width="14.28515625" bestFit="1" customWidth="1"/>
  </cols>
  <sheetData>
    <row r="1" spans="1:2" ht="15.75" x14ac:dyDescent="0.25">
      <c r="A1" s="9" t="s">
        <v>0</v>
      </c>
      <c r="B1" s="10">
        <v>9795</v>
      </c>
    </row>
    <row r="2" spans="1:2" ht="15.75" x14ac:dyDescent="0.25">
      <c r="A2" s="4" t="s">
        <v>3</v>
      </c>
      <c r="B2" s="10">
        <v>13195</v>
      </c>
    </row>
    <row r="3" spans="1:2" ht="15.75" x14ac:dyDescent="0.25">
      <c r="A3" s="4" t="s">
        <v>5</v>
      </c>
      <c r="B3" s="12">
        <v>1500</v>
      </c>
    </row>
    <row r="4" spans="1:2" ht="15.75" x14ac:dyDescent="0.25">
      <c r="A4" s="4" t="s">
        <v>6</v>
      </c>
      <c r="B4" s="6">
        <v>327960</v>
      </c>
    </row>
    <row r="5" spans="1:2" ht="15.75" x14ac:dyDescent="0.25">
      <c r="A5" s="4" t="s">
        <v>19</v>
      </c>
      <c r="B5" s="6">
        <v>10700</v>
      </c>
    </row>
    <row r="6" spans="1:2" ht="15.75" x14ac:dyDescent="0.25">
      <c r="A6" s="4" t="s">
        <v>8</v>
      </c>
      <c r="B6" s="6">
        <v>17460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2018-01-24T14:12:21Z</cp:lastPrinted>
  <dcterms:created xsi:type="dcterms:W3CDTF">2014-11-03T14:23:05Z</dcterms:created>
  <dcterms:modified xsi:type="dcterms:W3CDTF">2018-01-24T14:17:20Z</dcterms:modified>
</cp:coreProperties>
</file>