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35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<sst xmlns="http://schemas.openxmlformats.org/spreadsheetml/2006/main" count="39" uniqueCount="39">
  <si>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FARINGDON TOWN COUNCIL</t>
  </si>
  <si>
    <t>VENUES COMMITTEE</t>
  </si>
  <si>
    <t>EXPENDITURE</t>
  </si>
  <si>
    <t>Electricity</t>
  </si>
  <si>
    <t>Gas</t>
  </si>
  <si>
    <t>Rates</t>
  </si>
  <si>
    <t>Water Rates</t>
  </si>
  <si>
    <t>Cleaning</t>
  </si>
  <si>
    <t>Furniture/Equipment</t>
  </si>
  <si>
    <t>Boiler Maintenance</t>
  </si>
  <si>
    <t>Less INCOME</t>
  </si>
  <si>
    <t>Hall Lettings</t>
  </si>
  <si>
    <t>NET EXPENDITURE</t>
  </si>
  <si>
    <t>Premises Licence-Annual Fee</t>
  </si>
  <si>
    <t>Waste Disposal</t>
  </si>
  <si>
    <t>TOTAL INCOME</t>
  </si>
  <si>
    <t>CORN EXCHANGE</t>
  </si>
  <si>
    <t>Advertising &amp; Publicity/Marketing</t>
  </si>
  <si>
    <t>Repair &amp; Maintenance (incl.Bar)</t>
  </si>
  <si>
    <t>Water Hygiene</t>
  </si>
  <si>
    <t xml:space="preserve">Annual Fees -Performing Rights &amp; PPL </t>
  </si>
  <si>
    <t>Income from office rent</t>
  </si>
  <si>
    <t>Fire Alarm Maintenance &amp; Emergency Lighting Inspection</t>
  </si>
  <si>
    <t>Mobile Phone (Leisure Services Team)</t>
  </si>
  <si>
    <t>Hanging Baskets</t>
  </si>
  <si>
    <t>Budget 2017/18</t>
  </si>
  <si>
    <t xml:space="preserve"> BUDGET 2018/19</t>
  </si>
  <si>
    <t xml:space="preserve">Approved by committee: </t>
  </si>
  <si>
    <t>Est.Actual 2017/18</t>
  </si>
  <si>
    <t>Fixed Wire Testing</t>
  </si>
  <si>
    <t>Forecast 18/19</t>
  </si>
  <si>
    <t>Actual 2013/14</t>
  </si>
  <si>
    <t>Actual 2014/15</t>
  </si>
  <si>
    <t>Actual 2015/16</t>
  </si>
  <si>
    <t>Actual 2016/17</t>
  </si>
  <si>
    <t>DRAFT Budget 2018/19</t>
  </si>
  <si>
    <t>Digital Booking software</t>
  </si>
  <si>
    <t>Forecast 19/20</t>
  </si>
  <si>
    <t>Forecast 20/21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</si>
</sst>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4" fontId="46" fillId="0" borderId="0" xfId="44" applyFont="1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top" wrapText="1"/>
    </xf>
    <xf numFmtId="44" fontId="46" fillId="0" borderId="10" xfId="44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4" fontId="46" fillId="0" borderId="10" xfId="44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4" fontId="50" fillId="0" borderId="10" xfId="44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vertical="top"/>
    </xf>
    <xf numFmtId="44" fontId="47" fillId="33" borderId="10" xfId="44" applyFont="1" applyFill="1" applyBorder="1" applyAlignment="1">
      <alignment vertical="top"/>
    </xf>
    <xf numFmtId="44" fontId="49" fillId="33" borderId="10" xfId="44" applyFont="1" applyFill="1" applyBorder="1" applyAlignment="1">
      <alignment vertical="top"/>
    </xf>
    <xf numFmtId="44" fontId="45" fillId="33" borderId="10" xfId="44" applyFont="1" applyFill="1" applyBorder="1" applyAlignment="1">
      <alignment vertical="top"/>
    </xf>
    <xf numFmtId="44" fontId="50" fillId="33" borderId="10" xfId="44" applyFont="1" applyFill="1" applyBorder="1" applyAlignment="1">
      <alignment vertical="top"/>
    </xf>
    <xf numFmtId="44" fontId="4" fillId="33" borderId="10" xfId="44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44" fontId="47" fillId="33" borderId="10" xfId="44" applyFont="1" applyFill="1" applyBorder="1" applyAlignment="1">
      <alignment/>
    </xf>
    <xf numFmtId="44" fontId="49" fillId="33" borderId="10" xfId="44" applyFont="1" applyFill="1" applyBorder="1" applyAlignment="1">
      <alignment/>
    </xf>
    <xf numFmtId="44" fontId="45" fillId="33" borderId="10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0" fontId="1" fillId="33" borderId="0" xfId="0" applyFont="1" applyFill="1" applyAlignment="1">
      <alignment/>
    </xf>
    <xf numFmtId="44" fontId="47" fillId="0" borderId="10" xfId="44" applyFont="1" applyBorder="1" applyAlignment="1">
      <alignment/>
    </xf>
    <xf numFmtId="44" fontId="49" fillId="0" borderId="10" xfId="44" applyFont="1" applyBorder="1" applyAlignment="1">
      <alignment/>
    </xf>
    <xf numFmtId="44" fontId="45" fillId="0" borderId="10" xfId="44" applyFont="1" applyBorder="1" applyAlignment="1">
      <alignment/>
    </xf>
    <xf numFmtId="44" fontId="4" fillId="0" borderId="10" xfId="44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44" fontId="47" fillId="0" borderId="10" xfId="44" applyFont="1" applyBorder="1" applyAlignment="1">
      <alignment vertical="top"/>
    </xf>
    <xf numFmtId="44" fontId="49" fillId="0" borderId="10" xfId="44" applyFont="1" applyBorder="1" applyAlignment="1">
      <alignment vertical="top"/>
    </xf>
    <xf numFmtId="44" fontId="45" fillId="0" borderId="10" xfId="44" applyFont="1" applyBorder="1" applyAlignment="1">
      <alignment vertical="top"/>
    </xf>
    <xf numFmtId="44" fontId="4" fillId="0" borderId="10" xfId="44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4" fontId="47" fillId="0" borderId="10" xfId="44" applyFont="1" applyBorder="1" applyAlignment="1">
      <alignment vertical="top" wrapText="1"/>
    </xf>
    <xf numFmtId="0" fontId="1" fillId="0" borderId="0" xfId="0" applyFont="1" applyAlignment="1">
      <alignment vertical="top"/>
    </xf>
    <xf numFmtId="6" fontId="4" fillId="0" borderId="10" xfId="44" applyNumberFormat="1" applyFont="1" applyBorder="1" applyAlignment="1">
      <alignment vertical="top"/>
    </xf>
    <xf numFmtId="0" fontId="4" fillId="33" borderId="0" xfId="0" applyFont="1" applyFill="1" applyAlignment="1">
      <alignment/>
    </xf>
    <xf numFmtId="44" fontId="48" fillId="0" borderId="10" xfId="44" applyFont="1" applyBorder="1" applyAlignment="1">
      <alignment/>
    </xf>
    <xf numFmtId="44" fontId="46" fillId="0" borderId="10" xfId="44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44" applyFont="1" applyBorder="1" applyAlignment="1">
      <alignment/>
    </xf>
    <xf numFmtId="44" fontId="45" fillId="0" borderId="0" xfId="44" applyFont="1" applyBorder="1" applyAlignment="1">
      <alignment/>
    </xf>
    <xf numFmtId="44" fontId="46" fillId="0" borderId="0" xfId="44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44" fontId="50" fillId="0" borderId="0" xfId="44" applyFont="1" applyAlignment="1">
      <alignment/>
    </xf>
    <xf numFmtId="44" fontId="46" fillId="0" borderId="0" xfId="44" applyFont="1" applyAlignment="1">
      <alignment/>
    </xf>
    <xf numFmtId="1" fontId="49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4" fontId="50" fillId="0" borderId="0" xfId="44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4">
      <selection activeCell="H34" sqref="H34"/>
    </sheetView>
  </sheetViews>
  <sheetFormatPr defaultColWidth="9.140625" defaultRowHeight="12.75"/>
  <cols>
    <col min="1" max="1" width="21.57421875" style="4" customWidth="1"/>
    <col min="2" max="2" width="10.7109375" style="4" customWidth="1"/>
    <col min="3" max="3" width="11.421875" style="4" customWidth="1"/>
    <col min="4" max="4" width="10.28125" style="4" customWidth="1"/>
    <col min="5" max="5" width="9.7109375" style="4" customWidth="1"/>
    <col min="6" max="6" width="11.00390625" style="70" customWidth="1"/>
    <col min="7" max="7" width="9.7109375" style="71" customWidth="1"/>
    <col min="8" max="8" width="10.140625" style="72" customWidth="1"/>
    <col min="9" max="9" width="10.421875" style="72" customWidth="1"/>
    <col min="10" max="10" width="10.7109375" style="72" customWidth="1"/>
    <col min="11" max="11" width="11.57421875" style="30" customWidth="1"/>
    <col min="12" max="12" width="9.28125" style="4" bestFit="1" customWidth="1"/>
    <col min="13" max="16384" width="9.140625" style="4" customWidth="1"/>
  </cols>
  <sheetData>
    <row r="1" spans="1:11" ht="11.25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  <c r="K1" s="1"/>
    </row>
    <row r="2" spans="1:11" ht="11.25">
      <c r="A2" s="1" t="s">
        <v>1</v>
      </c>
      <c r="B2" s="1"/>
      <c r="C2" s="1"/>
      <c r="D2" s="1"/>
      <c r="E2" s="1"/>
      <c r="F2" s="2"/>
      <c r="G2" s="2"/>
      <c r="H2" s="3"/>
      <c r="I2" s="3"/>
      <c r="J2" s="3"/>
      <c r="K2" s="1"/>
    </row>
    <row r="3" spans="1:11" ht="11.25">
      <c r="A3" s="1" t="s">
        <v>16</v>
      </c>
      <c r="B3" s="1"/>
      <c r="C3" s="1"/>
      <c r="D3" s="1"/>
      <c r="E3" s="1"/>
      <c r="F3" s="2"/>
      <c r="G3" s="2"/>
      <c r="H3" s="3"/>
      <c r="I3" s="3"/>
      <c r="J3" s="3"/>
      <c r="K3" s="1"/>
    </row>
    <row r="4" spans="1:11" ht="11.25">
      <c r="A4" s="1" t="s">
        <v>26</v>
      </c>
      <c r="B4" s="1"/>
      <c r="C4" s="1"/>
      <c r="D4" s="1"/>
      <c r="E4" s="1"/>
      <c r="F4" s="2"/>
      <c r="G4" s="2"/>
      <c r="H4" s="3"/>
      <c r="I4" s="3"/>
      <c r="J4" s="3"/>
      <c r="K4" s="1"/>
    </row>
    <row r="5" spans="1:13" s="12" customFormat="1" ht="33.75">
      <c r="A5" s="5"/>
      <c r="B5" s="6" t="s">
        <v>31</v>
      </c>
      <c r="C5" s="6" t="s">
        <v>32</v>
      </c>
      <c r="D5" s="6" t="s">
        <v>33</v>
      </c>
      <c r="E5" s="6" t="s">
        <v>34</v>
      </c>
      <c r="F5" s="7" t="s">
        <v>25</v>
      </c>
      <c r="G5" s="7" t="s">
        <v>28</v>
      </c>
      <c r="H5" s="8" t="s">
        <v>30</v>
      </c>
      <c r="I5" s="8" t="s">
        <v>37</v>
      </c>
      <c r="J5" s="8" t="s">
        <v>38</v>
      </c>
      <c r="K5" s="9" t="s">
        <v>35</v>
      </c>
      <c r="L5" s="10"/>
      <c r="M5" s="11"/>
    </row>
    <row r="6" spans="1:12" ht="11.25">
      <c r="A6" s="13"/>
      <c r="B6" s="14"/>
      <c r="C6" s="14"/>
      <c r="D6" s="14"/>
      <c r="E6" s="14"/>
      <c r="F6" s="15"/>
      <c r="G6" s="15"/>
      <c r="H6" s="16"/>
      <c r="I6" s="16"/>
      <c r="J6" s="16"/>
      <c r="K6" s="17"/>
      <c r="L6" s="18"/>
    </row>
    <row r="7" spans="1:12" ht="11.25">
      <c r="A7" s="5" t="s">
        <v>2</v>
      </c>
      <c r="B7" s="19"/>
      <c r="C7" s="19"/>
      <c r="D7" s="19"/>
      <c r="E7" s="19"/>
      <c r="F7" s="20"/>
      <c r="G7" s="21"/>
      <c r="H7" s="22"/>
      <c r="I7" s="22"/>
      <c r="J7" s="22"/>
      <c r="K7" s="5"/>
      <c r="L7" s="23"/>
    </row>
    <row r="8" spans="1:12" ht="11.25">
      <c r="A8" s="24" t="s">
        <v>3</v>
      </c>
      <c r="B8" s="25">
        <v>5761</v>
      </c>
      <c r="C8" s="25">
        <v>5634</v>
      </c>
      <c r="D8" s="25">
        <v>2560</v>
      </c>
      <c r="E8" s="25">
        <v>3692</v>
      </c>
      <c r="F8" s="26">
        <v>5500</v>
      </c>
      <c r="G8" s="27">
        <v>4000</v>
      </c>
      <c r="H8" s="28">
        <f aca="true" t="shared" si="0" ref="H8:H19">SUM(B8+C8+D8+E8+F8)/5*105%</f>
        <v>4860.87</v>
      </c>
      <c r="I8" s="28">
        <f>H8*105%</f>
        <v>5103.9135</v>
      </c>
      <c r="J8" s="28">
        <f>I8*105%</f>
        <v>5359.109175</v>
      </c>
      <c r="K8" s="29">
        <v>5000</v>
      </c>
      <c r="L8" s="23"/>
    </row>
    <row r="9" spans="1:12" ht="11.25">
      <c r="A9" s="24" t="s">
        <v>4</v>
      </c>
      <c r="B9" s="25">
        <v>7269</v>
      </c>
      <c r="C9" s="25">
        <v>6207</v>
      </c>
      <c r="D9" s="25">
        <v>2749</v>
      </c>
      <c r="E9" s="25">
        <v>5448</v>
      </c>
      <c r="F9" s="26">
        <v>5500</v>
      </c>
      <c r="G9" s="27">
        <v>4100</v>
      </c>
      <c r="H9" s="28">
        <f t="shared" si="0"/>
        <v>5706.330000000001</v>
      </c>
      <c r="I9" s="28">
        <f aca="true" t="shared" si="1" ref="I9:J24">H9*105%</f>
        <v>5991.646500000001</v>
      </c>
      <c r="J9" s="28">
        <f t="shared" si="1"/>
        <v>6291.228825000001</v>
      </c>
      <c r="K9" s="29">
        <v>5000</v>
      </c>
      <c r="L9" s="30"/>
    </row>
    <row r="10" spans="1:12" s="36" customFormat="1" ht="11.25">
      <c r="A10" s="31" t="s">
        <v>13</v>
      </c>
      <c r="B10" s="32">
        <v>268</v>
      </c>
      <c r="C10" s="32">
        <v>180</v>
      </c>
      <c r="D10" s="32">
        <v>180</v>
      </c>
      <c r="E10" s="32">
        <v>180</v>
      </c>
      <c r="F10" s="33">
        <v>200</v>
      </c>
      <c r="G10" s="34">
        <v>180</v>
      </c>
      <c r="H10" s="28">
        <v>180</v>
      </c>
      <c r="I10" s="28">
        <f t="shared" si="1"/>
        <v>189</v>
      </c>
      <c r="J10" s="28">
        <f t="shared" si="1"/>
        <v>198.45000000000002</v>
      </c>
      <c r="K10" s="35">
        <v>180</v>
      </c>
      <c r="L10" s="23"/>
    </row>
    <row r="11" spans="1:15" ht="11.25">
      <c r="A11" s="13" t="s">
        <v>18</v>
      </c>
      <c r="B11" s="37">
        <v>1601</v>
      </c>
      <c r="C11" s="37">
        <v>6965</v>
      </c>
      <c r="D11" s="37">
        <v>2667</v>
      </c>
      <c r="E11" s="37">
        <v>4035</v>
      </c>
      <c r="F11" s="38">
        <v>5000</v>
      </c>
      <c r="G11" s="39">
        <v>5000</v>
      </c>
      <c r="H11" s="28">
        <v>5500</v>
      </c>
      <c r="I11" s="28">
        <f t="shared" si="1"/>
        <v>5775</v>
      </c>
      <c r="J11" s="28">
        <f t="shared" si="1"/>
        <v>6063.75</v>
      </c>
      <c r="K11" s="40">
        <v>5500</v>
      </c>
      <c r="L11" s="41"/>
      <c r="M11" s="42"/>
      <c r="N11" s="42"/>
      <c r="O11" s="43"/>
    </row>
    <row r="12" spans="1:11" ht="11.25">
      <c r="A12" s="44" t="s">
        <v>5</v>
      </c>
      <c r="B12" s="45">
        <v>4620</v>
      </c>
      <c r="C12" s="45">
        <v>4710</v>
      </c>
      <c r="D12" s="45">
        <v>4806</v>
      </c>
      <c r="E12" s="45">
        <v>8539</v>
      </c>
      <c r="F12" s="46">
        <v>9000</v>
      </c>
      <c r="G12" s="47">
        <v>7500</v>
      </c>
      <c r="H12" s="28">
        <v>7500</v>
      </c>
      <c r="I12" s="28">
        <f t="shared" si="1"/>
        <v>7875</v>
      </c>
      <c r="J12" s="28">
        <f t="shared" si="1"/>
        <v>8268.75</v>
      </c>
      <c r="K12" s="48">
        <v>7500</v>
      </c>
    </row>
    <row r="13" spans="1:11" ht="11.25">
      <c r="A13" s="13" t="s">
        <v>6</v>
      </c>
      <c r="B13" s="37">
        <v>344</v>
      </c>
      <c r="C13" s="37">
        <v>309</v>
      </c>
      <c r="D13" s="37">
        <v>476</v>
      </c>
      <c r="E13" s="37">
        <v>305</v>
      </c>
      <c r="F13" s="38">
        <v>450</v>
      </c>
      <c r="G13" s="39">
        <v>420</v>
      </c>
      <c r="H13" s="28">
        <f t="shared" si="0"/>
        <v>395.64000000000004</v>
      </c>
      <c r="I13" s="28">
        <f t="shared" si="1"/>
        <v>415.4220000000001</v>
      </c>
      <c r="J13" s="28">
        <f t="shared" si="1"/>
        <v>436.19310000000013</v>
      </c>
      <c r="K13" s="40">
        <v>400</v>
      </c>
    </row>
    <row r="14" spans="1:11" s="36" customFormat="1" ht="11.25">
      <c r="A14" s="31" t="s">
        <v>7</v>
      </c>
      <c r="B14" s="32">
        <v>1104</v>
      </c>
      <c r="C14" s="32">
        <v>235</v>
      </c>
      <c r="D14" s="32">
        <v>87</v>
      </c>
      <c r="E14" s="32">
        <v>260</v>
      </c>
      <c r="F14" s="33">
        <v>400</v>
      </c>
      <c r="G14" s="34">
        <v>360</v>
      </c>
      <c r="H14" s="28">
        <f t="shared" si="0"/>
        <v>438.06</v>
      </c>
      <c r="I14" s="28">
        <f t="shared" si="1"/>
        <v>459.963</v>
      </c>
      <c r="J14" s="28">
        <f t="shared" si="1"/>
        <v>482.96115000000003</v>
      </c>
      <c r="K14" s="35">
        <v>440</v>
      </c>
    </row>
    <row r="15" spans="1:14" ht="11.25">
      <c r="A15" s="44" t="s">
        <v>23</v>
      </c>
      <c r="B15" s="45">
        <v>140</v>
      </c>
      <c r="C15" s="45">
        <v>180</v>
      </c>
      <c r="D15" s="45">
        <v>72</v>
      </c>
      <c r="E15" s="45">
        <v>65</v>
      </c>
      <c r="F15" s="46">
        <v>240</v>
      </c>
      <c r="G15" s="47">
        <v>100</v>
      </c>
      <c r="H15" s="28">
        <f t="shared" si="0"/>
        <v>146.37</v>
      </c>
      <c r="I15" s="28">
        <f t="shared" si="1"/>
        <v>153.6885</v>
      </c>
      <c r="J15" s="28">
        <f t="shared" si="1"/>
        <v>161.372925</v>
      </c>
      <c r="K15" s="29">
        <v>160</v>
      </c>
      <c r="M15" s="12"/>
      <c r="N15" s="12"/>
    </row>
    <row r="16" spans="1:14" ht="11.25">
      <c r="A16" s="13" t="s">
        <v>17</v>
      </c>
      <c r="B16" s="37">
        <v>88</v>
      </c>
      <c r="C16" s="37">
        <v>53</v>
      </c>
      <c r="D16" s="37">
        <v>380</v>
      </c>
      <c r="E16" s="37">
        <v>50</v>
      </c>
      <c r="F16" s="38">
        <v>500</v>
      </c>
      <c r="G16" s="39">
        <v>500</v>
      </c>
      <c r="H16" s="28">
        <v>500</v>
      </c>
      <c r="I16" s="28">
        <f t="shared" si="1"/>
        <v>525</v>
      </c>
      <c r="J16" s="28">
        <f t="shared" si="1"/>
        <v>551.25</v>
      </c>
      <c r="K16" s="40">
        <v>500</v>
      </c>
      <c r="M16" s="12"/>
      <c r="N16" s="12"/>
    </row>
    <row r="17" spans="1:14" ht="11.25">
      <c r="A17" s="13" t="s">
        <v>8</v>
      </c>
      <c r="B17" s="37">
        <v>409</v>
      </c>
      <c r="C17" s="37">
        <v>320</v>
      </c>
      <c r="D17" s="37">
        <v>0</v>
      </c>
      <c r="E17" s="37">
        <v>0</v>
      </c>
      <c r="F17" s="38">
        <v>500</v>
      </c>
      <c r="G17" s="39">
        <v>500</v>
      </c>
      <c r="H17" s="28">
        <v>500</v>
      </c>
      <c r="I17" s="28">
        <f t="shared" si="1"/>
        <v>525</v>
      </c>
      <c r="J17" s="28">
        <f t="shared" si="1"/>
        <v>551.25</v>
      </c>
      <c r="K17" s="40">
        <v>500</v>
      </c>
      <c r="M17" s="12"/>
      <c r="N17" s="12"/>
    </row>
    <row r="18" spans="1:14" ht="11.25">
      <c r="A18" s="13" t="s">
        <v>20</v>
      </c>
      <c r="B18" s="37">
        <v>444</v>
      </c>
      <c r="C18" s="37">
        <v>1026</v>
      </c>
      <c r="D18" s="37">
        <v>884</v>
      </c>
      <c r="E18" s="37">
        <v>822</v>
      </c>
      <c r="F18" s="38">
        <v>1200</v>
      </c>
      <c r="G18" s="34">
        <v>1000</v>
      </c>
      <c r="H18" s="28">
        <f t="shared" si="0"/>
        <v>918.96</v>
      </c>
      <c r="I18" s="28">
        <f t="shared" si="1"/>
        <v>964.9080000000001</v>
      </c>
      <c r="J18" s="28">
        <f t="shared" si="1"/>
        <v>1013.1534000000001</v>
      </c>
      <c r="K18" s="35">
        <v>1200</v>
      </c>
      <c r="M18" s="12"/>
      <c r="N18" s="12"/>
    </row>
    <row r="19" spans="1:14" ht="11.25">
      <c r="A19" s="44" t="s">
        <v>9</v>
      </c>
      <c r="B19" s="45">
        <v>495</v>
      </c>
      <c r="C19" s="45">
        <v>295</v>
      </c>
      <c r="D19" s="45">
        <v>147</v>
      </c>
      <c r="E19" s="45">
        <v>0</v>
      </c>
      <c r="F19" s="46">
        <v>500</v>
      </c>
      <c r="G19" s="47">
        <v>500</v>
      </c>
      <c r="H19" s="28">
        <v>500</v>
      </c>
      <c r="I19" s="28">
        <f t="shared" si="1"/>
        <v>525</v>
      </c>
      <c r="J19" s="28">
        <f t="shared" si="1"/>
        <v>551.25</v>
      </c>
      <c r="K19" s="48">
        <v>500</v>
      </c>
      <c r="M19" s="12"/>
      <c r="N19" s="12"/>
    </row>
    <row r="20" spans="1:14" ht="11.25">
      <c r="A20" s="13" t="s">
        <v>24</v>
      </c>
      <c r="B20" s="37">
        <v>135</v>
      </c>
      <c r="C20" s="37">
        <v>14</v>
      </c>
      <c r="D20" s="37">
        <v>176</v>
      </c>
      <c r="E20" s="37">
        <v>160</v>
      </c>
      <c r="F20" s="38">
        <v>190</v>
      </c>
      <c r="G20" s="39">
        <v>170</v>
      </c>
      <c r="H20" s="28">
        <v>190</v>
      </c>
      <c r="I20" s="28">
        <f t="shared" si="1"/>
        <v>199.5</v>
      </c>
      <c r="J20" s="28">
        <f t="shared" si="1"/>
        <v>209.47500000000002</v>
      </c>
      <c r="K20" s="40">
        <v>200</v>
      </c>
      <c r="M20" s="12"/>
      <c r="N20" s="12"/>
    </row>
    <row r="21" spans="1:14" ht="11.25">
      <c r="A21" s="13" t="s">
        <v>19</v>
      </c>
      <c r="B21" s="37">
        <v>0</v>
      </c>
      <c r="C21" s="37">
        <v>149</v>
      </c>
      <c r="D21" s="37">
        <v>44</v>
      </c>
      <c r="E21" s="37">
        <v>45</v>
      </c>
      <c r="F21" s="38">
        <v>70</v>
      </c>
      <c r="G21" s="39">
        <v>68</v>
      </c>
      <c r="H21" s="28">
        <f>SUM(B21+C21+D21+E21+F21)/5*105%</f>
        <v>64.68</v>
      </c>
      <c r="I21" s="28">
        <f t="shared" si="1"/>
        <v>67.91400000000002</v>
      </c>
      <c r="J21" s="28">
        <f t="shared" si="1"/>
        <v>71.30970000000002</v>
      </c>
      <c r="K21" s="40">
        <v>70</v>
      </c>
      <c r="M21" s="12"/>
      <c r="N21" s="12"/>
    </row>
    <row r="22" spans="1:14" ht="11.25">
      <c r="A22" s="13" t="s">
        <v>14</v>
      </c>
      <c r="B22" s="37">
        <v>925</v>
      </c>
      <c r="C22" s="37">
        <v>900</v>
      </c>
      <c r="D22" s="37">
        <v>509</v>
      </c>
      <c r="E22" s="37">
        <v>487</v>
      </c>
      <c r="F22" s="38">
        <v>500</v>
      </c>
      <c r="G22" s="39">
        <v>500</v>
      </c>
      <c r="H22" s="28">
        <f>SUM(B22+C22+D22+E22+F22)/5*105%</f>
        <v>697.4100000000001</v>
      </c>
      <c r="I22" s="28">
        <f t="shared" si="1"/>
        <v>732.2805000000001</v>
      </c>
      <c r="J22" s="28">
        <f t="shared" si="1"/>
        <v>768.8945250000002</v>
      </c>
      <c r="K22" s="40">
        <v>700</v>
      </c>
      <c r="M22" s="12"/>
      <c r="N22" s="12"/>
    </row>
    <row r="23" spans="1:14" ht="33.75">
      <c r="A23" s="49" t="s">
        <v>22</v>
      </c>
      <c r="B23" s="50">
        <v>969</v>
      </c>
      <c r="C23" s="50">
        <v>976</v>
      </c>
      <c r="D23" s="50">
        <v>738</v>
      </c>
      <c r="E23" s="50">
        <v>497</v>
      </c>
      <c r="F23" s="46">
        <v>600</v>
      </c>
      <c r="G23" s="47">
        <v>800</v>
      </c>
      <c r="H23" s="28">
        <f>SUM(B23+C23+D23+E23+F23)/5*105%</f>
        <v>793.8000000000001</v>
      </c>
      <c r="I23" s="28">
        <f t="shared" si="1"/>
        <v>833.4900000000001</v>
      </c>
      <c r="J23" s="28">
        <f t="shared" si="1"/>
        <v>875.1645000000002</v>
      </c>
      <c r="K23" s="48">
        <v>800</v>
      </c>
      <c r="L23" s="51"/>
      <c r="M23" s="12"/>
      <c r="N23" s="12"/>
    </row>
    <row r="24" spans="1:14" ht="11.25">
      <c r="A24" s="49" t="s">
        <v>36</v>
      </c>
      <c r="B24" s="50"/>
      <c r="C24" s="50"/>
      <c r="D24" s="50"/>
      <c r="E24" s="50"/>
      <c r="F24" s="46"/>
      <c r="G24" s="47"/>
      <c r="H24" s="28">
        <v>600</v>
      </c>
      <c r="I24" s="28">
        <f t="shared" si="1"/>
        <v>630</v>
      </c>
      <c r="J24" s="28">
        <f t="shared" si="1"/>
        <v>661.5</v>
      </c>
      <c r="K24" s="52">
        <v>600</v>
      </c>
      <c r="L24" s="51"/>
      <c r="M24" s="12"/>
      <c r="N24" s="12"/>
    </row>
    <row r="25" spans="1:14" s="36" customFormat="1" ht="11.25">
      <c r="A25" s="24" t="s">
        <v>29</v>
      </c>
      <c r="B25" s="25"/>
      <c r="C25" s="25"/>
      <c r="D25" s="25"/>
      <c r="E25" s="25"/>
      <c r="F25" s="26"/>
      <c r="G25" s="27"/>
      <c r="H25" s="28">
        <v>1500</v>
      </c>
      <c r="I25" s="28">
        <v>500</v>
      </c>
      <c r="J25" s="28">
        <v>500</v>
      </c>
      <c r="K25" s="29">
        <v>1500</v>
      </c>
      <c r="M25" s="53"/>
      <c r="N25" s="53"/>
    </row>
    <row r="26" spans="1:11" s="12" customFormat="1" ht="11.25">
      <c r="A26" s="5"/>
      <c r="B26" s="54">
        <f>SUM(B8:B23)</f>
        <v>24572</v>
      </c>
      <c r="C26" s="54">
        <f>SUM(C8:C23)</f>
        <v>28153</v>
      </c>
      <c r="D26" s="54">
        <f>SUM(D8:D23)</f>
        <v>16475</v>
      </c>
      <c r="E26" s="54">
        <f>SUM(E8:E23)</f>
        <v>24585</v>
      </c>
      <c r="F26" s="39">
        <f>SUM(F8:F23)</f>
        <v>30350</v>
      </c>
      <c r="G26" s="39">
        <f>SUM(G8:G25)</f>
        <v>25698</v>
      </c>
      <c r="H26" s="55">
        <f>SUM(H8:H25)</f>
        <v>30992.12</v>
      </c>
      <c r="I26" s="55">
        <f>SUM(I8:I25)</f>
        <v>31466.726000000002</v>
      </c>
      <c r="J26" s="55">
        <f>SUM(J8:J25)</f>
        <v>33015.0623</v>
      </c>
      <c r="K26" s="40">
        <f>SUM(K8:K25)</f>
        <v>30750</v>
      </c>
    </row>
    <row r="27" spans="1:14" ht="11.25">
      <c r="A27" s="5" t="s">
        <v>10</v>
      </c>
      <c r="B27" s="54"/>
      <c r="C27" s="54"/>
      <c r="D27" s="54"/>
      <c r="E27" s="54"/>
      <c r="F27" s="38"/>
      <c r="G27" s="39"/>
      <c r="H27" s="22"/>
      <c r="I27" s="22"/>
      <c r="J27" s="22"/>
      <c r="K27" s="40"/>
      <c r="M27" s="12"/>
      <c r="N27" s="12"/>
    </row>
    <row r="28" spans="1:14" ht="11.25">
      <c r="A28" s="5"/>
      <c r="B28" s="54"/>
      <c r="C28" s="54"/>
      <c r="D28" s="54"/>
      <c r="E28" s="54"/>
      <c r="F28" s="38"/>
      <c r="G28" s="39"/>
      <c r="H28" s="22"/>
      <c r="I28" s="22"/>
      <c r="J28" s="22"/>
      <c r="K28" s="40"/>
      <c r="M28" s="12"/>
      <c r="N28" s="12"/>
    </row>
    <row r="29" spans="1:14" ht="11.25">
      <c r="A29" s="13" t="s">
        <v>11</v>
      </c>
      <c r="B29" s="37">
        <v>14047</v>
      </c>
      <c r="C29" s="37">
        <v>13369</v>
      </c>
      <c r="D29" s="37">
        <v>11969</v>
      </c>
      <c r="E29" s="37">
        <v>15205</v>
      </c>
      <c r="F29" s="38">
        <v>12000</v>
      </c>
      <c r="G29" s="39">
        <v>11000</v>
      </c>
      <c r="H29" s="22">
        <v>11000</v>
      </c>
      <c r="I29" s="22">
        <f>H29*105%</f>
        <v>11550</v>
      </c>
      <c r="J29" s="22">
        <f>I29*105%</f>
        <v>12127.5</v>
      </c>
      <c r="K29" s="40">
        <v>11000</v>
      </c>
      <c r="M29" s="12"/>
      <c r="N29" s="12"/>
    </row>
    <row r="30" spans="1:14" ht="11.25">
      <c r="A30" s="13" t="s">
        <v>21</v>
      </c>
      <c r="B30" s="37">
        <v>5500</v>
      </c>
      <c r="C30" s="37">
        <v>5000</v>
      </c>
      <c r="D30" s="37">
        <v>5000</v>
      </c>
      <c r="E30" s="37">
        <v>10634</v>
      </c>
      <c r="F30" s="38">
        <v>15000</v>
      </c>
      <c r="G30" s="39">
        <v>15660</v>
      </c>
      <c r="H30" s="22">
        <v>14000</v>
      </c>
      <c r="I30" s="22">
        <f>H30*105%</f>
        <v>14700</v>
      </c>
      <c r="J30" s="22">
        <f>I30*105%</f>
        <v>15435</v>
      </c>
      <c r="K30" s="40">
        <v>14000</v>
      </c>
      <c r="M30" s="12"/>
      <c r="N30" s="12"/>
    </row>
    <row r="31" spans="1:11" s="12" customFormat="1" ht="11.25">
      <c r="A31" s="5" t="s">
        <v>15</v>
      </c>
      <c r="B31" s="54">
        <f aca="true" t="shared" si="2" ref="B31:K31">SUM(B29:B30)</f>
        <v>19547</v>
      </c>
      <c r="C31" s="54">
        <f t="shared" si="2"/>
        <v>18369</v>
      </c>
      <c r="D31" s="54">
        <f t="shared" si="2"/>
        <v>16969</v>
      </c>
      <c r="E31" s="54">
        <f t="shared" si="2"/>
        <v>25839</v>
      </c>
      <c r="F31" s="39">
        <f t="shared" si="2"/>
        <v>27000</v>
      </c>
      <c r="G31" s="39">
        <f>SUM(G29:G30)</f>
        <v>26660</v>
      </c>
      <c r="H31" s="55">
        <f>SUM(H29:H30)</f>
        <v>25000</v>
      </c>
      <c r="I31" s="55">
        <f>SUM(I29:I30)</f>
        <v>26250</v>
      </c>
      <c r="J31" s="55">
        <f>SUM(J29:J30)</f>
        <v>27562.5</v>
      </c>
      <c r="K31" s="40">
        <f t="shared" si="2"/>
        <v>25000</v>
      </c>
    </row>
    <row r="32" spans="1:11" s="12" customFormat="1" ht="11.25">
      <c r="A32" s="5"/>
      <c r="B32" s="54"/>
      <c r="C32" s="54"/>
      <c r="D32" s="54"/>
      <c r="E32" s="54"/>
      <c r="F32" s="39"/>
      <c r="G32" s="39"/>
      <c r="H32" s="55"/>
      <c r="I32" s="55"/>
      <c r="J32" s="55"/>
      <c r="K32" s="40"/>
    </row>
    <row r="33" spans="1:12" ht="13.5" customHeight="1">
      <c r="A33" s="5" t="s">
        <v>12</v>
      </c>
      <c r="B33" s="54">
        <f aca="true" t="shared" si="3" ref="B33:K33">SUM(B26-B31)</f>
        <v>5025</v>
      </c>
      <c r="C33" s="54">
        <f t="shared" si="3"/>
        <v>9784</v>
      </c>
      <c r="D33" s="54">
        <f t="shared" si="3"/>
        <v>-494</v>
      </c>
      <c r="E33" s="54">
        <f t="shared" si="3"/>
        <v>-1254</v>
      </c>
      <c r="F33" s="39">
        <f t="shared" si="3"/>
        <v>3350</v>
      </c>
      <c r="G33" s="39">
        <f>SUM(G26-G31)</f>
        <v>-962</v>
      </c>
      <c r="H33" s="55">
        <f>SUM(H26-H31)</f>
        <v>5992.119999999999</v>
      </c>
      <c r="I33" s="55">
        <f>SUM(I26-I31)</f>
        <v>5216.726000000002</v>
      </c>
      <c r="J33" s="55">
        <f>SUM(J26-J31)</f>
        <v>5452.562299999998</v>
      </c>
      <c r="K33" s="40">
        <f t="shared" si="3"/>
        <v>5750</v>
      </c>
      <c r="L33" s="12"/>
    </row>
    <row r="34" spans="1:11" ht="11.25">
      <c r="A34" s="13"/>
      <c r="B34" s="37"/>
      <c r="C34" s="37"/>
      <c r="D34" s="37"/>
      <c r="E34" s="37"/>
      <c r="F34" s="38"/>
      <c r="G34" s="39"/>
      <c r="H34" s="22"/>
      <c r="I34" s="22"/>
      <c r="J34" s="22"/>
      <c r="K34" s="40"/>
    </row>
    <row r="35" spans="1:11" s="12" customFormat="1" ht="11.25">
      <c r="A35" s="56" t="s">
        <v>27</v>
      </c>
      <c r="B35" s="57"/>
      <c r="C35" s="57"/>
      <c r="D35" s="57"/>
      <c r="E35" s="57"/>
      <c r="F35" s="58"/>
      <c r="G35" s="58"/>
      <c r="H35" s="59"/>
      <c r="I35" s="59"/>
      <c r="J35" s="59"/>
      <c r="K35" s="57"/>
    </row>
    <row r="36" spans="1:11" s="12" customFormat="1" ht="11.25">
      <c r="A36" s="56"/>
      <c r="B36" s="56"/>
      <c r="C36" s="56"/>
      <c r="D36" s="56"/>
      <c r="E36" s="56"/>
      <c r="F36" s="60"/>
      <c r="G36" s="60"/>
      <c r="H36" s="59"/>
      <c r="I36" s="59"/>
      <c r="J36" s="59"/>
      <c r="K36" s="56"/>
    </row>
    <row r="37" spans="1:11" ht="11.25">
      <c r="A37" s="61"/>
      <c r="B37" s="61"/>
      <c r="C37" s="61"/>
      <c r="D37" s="61"/>
      <c r="E37" s="61"/>
      <c r="F37" s="62"/>
      <c r="G37" s="63"/>
      <c r="H37" s="64"/>
      <c r="I37" s="64"/>
      <c r="J37" s="64"/>
      <c r="K37" s="12"/>
    </row>
    <row r="38" spans="1:11" ht="11.25">
      <c r="A38" s="42"/>
      <c r="B38" s="42"/>
      <c r="C38" s="42"/>
      <c r="D38" s="42"/>
      <c r="E38" s="42"/>
      <c r="F38" s="62"/>
      <c r="G38" s="63"/>
      <c r="H38" s="64"/>
      <c r="I38" s="64"/>
      <c r="J38" s="64"/>
      <c r="K38" s="12"/>
    </row>
    <row r="39" spans="1:12" ht="11.25">
      <c r="A39" s="42"/>
      <c r="B39" s="42"/>
      <c r="C39" s="42"/>
      <c r="D39" s="42"/>
      <c r="E39" s="42"/>
      <c r="F39" s="62"/>
      <c r="G39" s="63"/>
      <c r="H39" s="64"/>
      <c r="I39" s="64"/>
      <c r="J39" s="64"/>
      <c r="K39" s="12"/>
      <c r="L39" s="12"/>
    </row>
    <row r="40" spans="1:11" ht="11.25">
      <c r="A40" s="61"/>
      <c r="B40" s="61"/>
      <c r="C40" s="61"/>
      <c r="D40" s="61"/>
      <c r="E40" s="61"/>
      <c r="F40" s="63"/>
      <c r="G40" s="63"/>
      <c r="H40" s="65"/>
      <c r="I40" s="65"/>
      <c r="J40" s="65"/>
      <c r="K40" s="12"/>
    </row>
    <row r="41" spans="1:11" ht="11.25">
      <c r="A41" s="61"/>
      <c r="B41" s="61"/>
      <c r="C41" s="61"/>
      <c r="D41" s="61"/>
      <c r="E41" s="61"/>
      <c r="F41" s="63"/>
      <c r="G41" s="63"/>
      <c r="H41" s="65"/>
      <c r="I41" s="65"/>
      <c r="J41" s="65"/>
      <c r="K41" s="12"/>
    </row>
    <row r="42" spans="1:11" ht="11.25">
      <c r="A42" s="42"/>
      <c r="B42" s="23"/>
      <c r="C42" s="23"/>
      <c r="D42" s="42"/>
      <c r="E42" s="42"/>
      <c r="F42" s="66"/>
      <c r="G42" s="67"/>
      <c r="H42" s="64"/>
      <c r="I42" s="64"/>
      <c r="J42" s="64"/>
      <c r="K42" s="68"/>
    </row>
    <row r="43" spans="1:11" ht="11.25">
      <c r="A43" s="42"/>
      <c r="B43" s="23"/>
      <c r="C43" s="23"/>
      <c r="D43" s="42"/>
      <c r="E43" s="42"/>
      <c r="F43" s="66"/>
      <c r="G43" s="67"/>
      <c r="H43" s="64"/>
      <c r="I43" s="64"/>
      <c r="J43" s="64"/>
      <c r="K43" s="68"/>
    </row>
    <row r="44" spans="1:11" ht="11.25">
      <c r="A44" s="69"/>
      <c r="B44" s="30"/>
      <c r="C44" s="30"/>
      <c r="D44" s="69"/>
      <c r="E44" s="69"/>
      <c r="F44" s="62"/>
      <c r="G44" s="63"/>
      <c r="H44" s="64"/>
      <c r="I44" s="64"/>
      <c r="J44" s="64"/>
      <c r="K44" s="12"/>
    </row>
    <row r="45" spans="1:5" ht="11.25">
      <c r="A45" s="42"/>
      <c r="B45" s="23"/>
      <c r="C45" s="23"/>
      <c r="D45" s="42"/>
      <c r="E45" s="42"/>
    </row>
    <row r="46" spans="2:3" ht="11.25">
      <c r="B46" s="41"/>
      <c r="C46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 Sherman</dc:creator>
  <cp:keywords/>
  <dc:description/>
  <cp:lastModifiedBy>Sally</cp:lastModifiedBy>
  <cp:lastPrinted>2017-11-15T15:22:54Z</cp:lastPrinted>
  <dcterms:created xsi:type="dcterms:W3CDTF">2007-10-10T08:43:06Z</dcterms:created>
  <dcterms:modified xsi:type="dcterms:W3CDTF">2017-11-16T12:31:37Z</dcterms:modified>
  <cp:category/>
  <cp:version/>
  <cp:contentType/>
  <cp:contentStatus/>
</cp:coreProperties>
</file>